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030" activeTab="0"/>
  </bookViews>
  <sheets>
    <sheet name="за 1 квартал 2023-2024гг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<sst xmlns="http://schemas.openxmlformats.org/spreadsheetml/2006/main" count="117" uniqueCount="114">
  <si>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</si>
  <si>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</si>
  <si>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</si>
  <si>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</si>
  <si>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</si>
  <si>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</si>
  <si>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</si>
  <si>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</si>
  <si>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</si>
  <si>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</si>
  <si>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</si>
  <si>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</si>
  <si>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</si>
  <si>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</si>
  <si>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</si>
  <si>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</si>
  <si>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</si>
  <si>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</si>
  <si>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</si>
  <si>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</si>
  <si>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</si>
  <si>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</si>
  <si>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</si>
  <si>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</si>
  <si>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</si>
  <si>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</si>
  <si>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</si>
  <si>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</si>
  <si>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</si>
  <si>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</si>
  <si>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</si>
  <si>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</si>
  <si>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</si>
  <si>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</si>
  <si>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</si>
  <si>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</si>
  <si>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</si>
  <si>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</si>
  <si>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</si>
  <si>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</si>
  <si>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</si>
  <si>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</si>
  <si>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</si>
  <si>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</si>
  <si>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</si>
  <si>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</si>
  <si>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</si>
  <si>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</si>
  <si>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</si>
  <si>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</si>
  <si>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</si>
  <si>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</si>
  <si>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</si>
  <si>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</si>
  <si>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</si>
  <si>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</si>
  <si>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</si>
  <si>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</si>
  <si>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</si>
  <si>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</si>
  <si>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</si>
  <si>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</si>
  <si>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</si>
  <si>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</si>
  <si>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</si>
  <si>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</si>
  <si>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</si>
  <si>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</si>
  <si>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</si>
  <si>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</si>
  <si>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</si>
  <si>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</si>
  <si>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</si>
  <si>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</si>
  <si>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</si>
  <si>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</si>
  <si>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</si>
  <si>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</si>
  <si>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</si>
  <si>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</si>
  <si>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</si>
  <si>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</si>
  <si>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</si>
  <si>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</si>
  <si>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</si>
  <si>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</si>
  <si>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</si>
  <si>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</si>
  <si>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</si>
  <si>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</si>
  <si>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</si>
  <si>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</si>
  <si>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</si>
  <si>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</si>
  <si>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</si>
  <si>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</si>
  <si>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</si>
  <si>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</si>
  <si>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</si>
  <si>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</si>
  <si>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</si>
  <si>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Уточненный план</t>
  </si>
  <si>
    <t>Кассовое исполнение</t>
  </si>
  <si>
    <t>Раздел, подраздел</t>
  </si>
  <si>
    <t>Наименование показателя</t>
  </si>
  <si>
    <t>Информация по муниципальному образованию "Онгудайский район"</t>
  </si>
  <si>
    <t>РАСХОДЫ- всего</t>
  </si>
  <si>
    <t>на 01.04.2023г</t>
  </si>
  <si>
    <t>0408</t>
  </si>
  <si>
    <t>Транспорт</t>
  </si>
  <si>
    <t>на 01.04.2024г</t>
  </si>
  <si>
    <t xml:space="preserve">Кассовое исполнение  на 01.04.2023 г </t>
  </si>
  <si>
    <t>Темп роста в 2024 г по сравнению с 2023 годом (%)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</si>
  <si>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1 квартал 2024 года в сравнении с исполнением за 1 квартал 2023года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</si>
</sst>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"/>
    <numFmt numFmtId="182" formatCode="0.00000000"/>
    <numFmt numFmtId="183" formatCode="0.0000000"/>
    <numFmt numFmtId="184" formatCode="0.0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405E83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C8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top" wrapText="1"/>
    </xf>
    <xf numFmtId="172" fontId="52" fillId="0" borderId="10" xfId="0" applyNumberFormat="1" applyFont="1" applyFill="1" applyBorder="1" applyAlignment="1">
      <alignment horizontal="right" vertical="top" wrapText="1"/>
    </xf>
    <xf numFmtId="181" fontId="53" fillId="0" borderId="1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top" wrapText="1"/>
    </xf>
    <xf numFmtId="172" fontId="54" fillId="0" borderId="10" xfId="0" applyNumberFormat="1" applyFont="1" applyFill="1" applyBorder="1" applyAlignment="1">
      <alignment horizontal="right" vertical="top" wrapText="1"/>
    </xf>
    <xf numFmtId="181" fontId="51" fillId="0" borderId="1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181" fontId="52" fillId="0" borderId="10" xfId="0" applyNumberFormat="1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center" vertical="center" wrapText="1"/>
    </xf>
    <xf numFmtId="4" fontId="56" fillId="33" borderId="11" xfId="0" applyNumberFormat="1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vertical="center" wrapText="1"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97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6" fillId="0" borderId="0" xfId="97" applyFont="1" applyFill="1" applyBorder="1" applyAlignment="1">
      <alignment horizontal="center" wrapText="1"/>
      <protection/>
    </xf>
    <xf numFmtId="0" fontId="4" fillId="0" borderId="0" xfId="95" applyFont="1" applyFill="1" applyAlignment="1">
      <alignment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 2 2 2" xfId="96"/>
    <cellStyle name="Обычный_прилож 8,10 -2008г.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1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12.625" defaultRowHeight="16.5"/>
  <cols>
    <col min="1" max="1" width="44.375" style="2" customWidth="1"/>
    <col min="2" max="2" width="8.75390625" style="2" customWidth="1"/>
    <col min="3" max="3" width="14.00390625" style="2" hidden="1" customWidth="1"/>
    <col min="4" max="4" width="14.875" style="2" hidden="1" customWidth="1"/>
    <col min="5" max="5" width="13.625" style="2" hidden="1" customWidth="1"/>
    <col min="6" max="6" width="14.875" style="2" hidden="1" customWidth="1"/>
    <col min="7" max="16384" width="12.625" style="2" customWidth="1"/>
  </cols>
  <sheetData>
    <row r="1" spans="1:11" s="11" customFormat="1" ht="16.5" customHeight="1">
      <c r="A1" s="23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13"/>
    </row>
    <row r="2" spans="1:10" ht="41.25" customHeight="1">
      <c r="A2" s="25" t="s">
        <v>113</v>
      </c>
      <c r="B2" s="26"/>
      <c r="C2" s="26"/>
      <c r="D2" s="26"/>
      <c r="E2" s="26"/>
      <c r="F2" s="26"/>
      <c r="G2" s="26"/>
      <c r="H2" s="24"/>
      <c r="I2" s="24"/>
      <c r="J2" s="24"/>
    </row>
    <row r="3" spans="1:6" ht="15" hidden="1">
      <c r="A3" s="20"/>
      <c r="B3" s="20"/>
      <c r="C3" s="20"/>
      <c r="D3" s="20"/>
      <c r="E3" s="20"/>
      <c r="F3" s="20"/>
    </row>
    <row r="4" spans="1:6" ht="15" hidden="1">
      <c r="A4" s="20"/>
      <c r="B4" s="20"/>
      <c r="C4" s="20"/>
      <c r="D4" s="20"/>
      <c r="E4" s="20"/>
      <c r="F4" s="20"/>
    </row>
    <row r="5" spans="1:6" ht="15" hidden="1">
      <c r="A5" s="20"/>
      <c r="B5" s="20"/>
      <c r="C5" s="20"/>
      <c r="D5" s="20"/>
      <c r="E5" s="20"/>
      <c r="F5" s="20"/>
    </row>
    <row r="6" spans="1:6" ht="15" hidden="1">
      <c r="A6" s="3"/>
      <c r="B6" s="3"/>
      <c r="C6" s="3">
        <v>1000</v>
      </c>
      <c r="D6" s="3"/>
      <c r="E6" s="3"/>
      <c r="F6" s="3"/>
    </row>
    <row r="7" spans="1:10" ht="33.75" customHeight="1">
      <c r="A7" s="21" t="s">
        <v>104</v>
      </c>
      <c r="B7" s="21" t="s">
        <v>103</v>
      </c>
      <c r="C7" s="19" t="s">
        <v>107</v>
      </c>
      <c r="D7" s="19"/>
      <c r="E7" s="19" t="s">
        <v>110</v>
      </c>
      <c r="F7" s="19"/>
      <c r="G7" s="19" t="s">
        <v>111</v>
      </c>
      <c r="H7" s="19" t="s">
        <v>110</v>
      </c>
      <c r="I7" s="19"/>
      <c r="J7" s="19" t="s">
        <v>112</v>
      </c>
    </row>
    <row r="8" spans="1:10" ht="51">
      <c r="A8" s="22"/>
      <c r="B8" s="22"/>
      <c r="C8" s="15" t="s">
        <v>1</v>
      </c>
      <c r="D8" s="15" t="s">
        <v>79</v>
      </c>
      <c r="E8" s="12" t="s">
        <v>1</v>
      </c>
      <c r="F8" s="12" t="s">
        <v>79</v>
      </c>
      <c r="G8" s="19"/>
      <c r="H8" s="1" t="s">
        <v>101</v>
      </c>
      <c r="I8" s="1" t="s">
        <v>102</v>
      </c>
      <c r="J8" s="19"/>
    </row>
    <row r="9" spans="1:10" s="7" customFormat="1" ht="14.25">
      <c r="A9" s="4" t="s">
        <v>97</v>
      </c>
      <c r="B9" s="4" t="s">
        <v>68</v>
      </c>
      <c r="C9" s="5">
        <f>SUM(C10:C17)</f>
        <v>64045613.14</v>
      </c>
      <c r="D9" s="5">
        <f>SUM(D10:D17)</f>
        <v>11815887.56</v>
      </c>
      <c r="E9" s="5">
        <f>SUM(E10:E17)</f>
        <v>68451284.04</v>
      </c>
      <c r="F9" s="5">
        <f>SUM(F10:F17)</f>
        <v>14991208.780000001</v>
      </c>
      <c r="G9" s="6">
        <f aca="true" t="shared" si="0" ref="G9:G58">D9/$C$6</f>
        <v>11815.887560000001</v>
      </c>
      <c r="H9" s="6">
        <f aca="true" t="shared" si="1" ref="H9:H58">E9/$C$6</f>
        <v>68451.28404000001</v>
      </c>
      <c r="I9" s="6">
        <f aca="true" t="shared" si="2" ref="I9:I58">F9/$C$6</f>
        <v>14991.20878</v>
      </c>
      <c r="J9" s="6">
        <f aca="true" t="shared" si="3" ref="J9:J58">I9/G9*100</f>
        <v>126.87331953588765</v>
      </c>
    </row>
    <row r="10" spans="1:10" ht="25.5">
      <c r="A10" s="8" t="s">
        <v>36</v>
      </c>
      <c r="B10" s="8" t="s">
        <v>10</v>
      </c>
      <c r="C10" s="16">
        <v>7147134.89</v>
      </c>
      <c r="D10" s="16">
        <v>1567514.71</v>
      </c>
      <c r="E10" s="16">
        <v>7773543.52</v>
      </c>
      <c r="F10" s="16">
        <v>1852285.52</v>
      </c>
      <c r="G10" s="10">
        <f>D10/$C$6</f>
        <v>1567.51471</v>
      </c>
      <c r="H10" s="10">
        <f t="shared" si="1"/>
        <v>7773.543519999999</v>
      </c>
      <c r="I10" s="10">
        <f t="shared" si="2"/>
        <v>1852.28552</v>
      </c>
      <c r="J10" s="10">
        <f t="shared" si="3"/>
        <v>118.16702632411022</v>
      </c>
    </row>
    <row r="11" spans="1:10" ht="38.25">
      <c r="A11" s="8" t="s">
        <v>46</v>
      </c>
      <c r="B11" s="8" t="s">
        <v>83</v>
      </c>
      <c r="C11" s="16">
        <v>2113424</v>
      </c>
      <c r="D11" s="16">
        <v>459942.56</v>
      </c>
      <c r="E11" s="16">
        <v>2378833.65</v>
      </c>
      <c r="F11" s="16">
        <v>557784.3</v>
      </c>
      <c r="G11" s="10">
        <f t="shared" si="0"/>
        <v>459.94256</v>
      </c>
      <c r="H11" s="10">
        <f t="shared" si="1"/>
        <v>2378.83365</v>
      </c>
      <c r="I11" s="10">
        <f t="shared" si="2"/>
        <v>557.7843</v>
      </c>
      <c r="J11" s="10">
        <f t="shared" si="3"/>
        <v>121.27259977854625</v>
      </c>
    </row>
    <row r="12" spans="1:10" ht="38.25">
      <c r="A12" s="8" t="s">
        <v>44</v>
      </c>
      <c r="B12" s="8" t="s">
        <v>0</v>
      </c>
      <c r="C12" s="16">
        <v>34815902.32</v>
      </c>
      <c r="D12" s="16">
        <v>7839338.27</v>
      </c>
      <c r="E12" s="16">
        <v>45019962.81</v>
      </c>
      <c r="F12" s="16">
        <v>10072647.67</v>
      </c>
      <c r="G12" s="10">
        <f t="shared" si="0"/>
        <v>7839.338269999999</v>
      </c>
      <c r="H12" s="10">
        <f t="shared" si="1"/>
        <v>45019.962810000005</v>
      </c>
      <c r="I12" s="10">
        <f t="shared" si="2"/>
        <v>10072.64767</v>
      </c>
      <c r="J12" s="10">
        <f t="shared" si="3"/>
        <v>128.48849383814127</v>
      </c>
    </row>
    <row r="13" spans="1:10" ht="15">
      <c r="A13" s="8" t="s">
        <v>22</v>
      </c>
      <c r="B13" s="8" t="s">
        <v>23</v>
      </c>
      <c r="C13" s="16">
        <v>1600</v>
      </c>
      <c r="D13" s="16">
        <v>0</v>
      </c>
      <c r="E13" s="16">
        <v>5900</v>
      </c>
      <c r="F13" s="16">
        <v>0</v>
      </c>
      <c r="G13" s="10">
        <f t="shared" si="0"/>
        <v>0</v>
      </c>
      <c r="H13" s="10">
        <f t="shared" si="1"/>
        <v>5.9</v>
      </c>
      <c r="I13" s="10">
        <f t="shared" si="2"/>
        <v>0</v>
      </c>
      <c r="J13" s="10">
        <v>0</v>
      </c>
    </row>
    <row r="14" spans="1:10" ht="38.25">
      <c r="A14" s="8" t="s">
        <v>52</v>
      </c>
      <c r="B14" s="8" t="s">
        <v>39</v>
      </c>
      <c r="C14" s="16">
        <v>7160710</v>
      </c>
      <c r="D14" s="16">
        <v>1680443.22</v>
      </c>
      <c r="E14" s="16">
        <v>8265547.72</v>
      </c>
      <c r="F14" s="16">
        <v>2179565.79</v>
      </c>
      <c r="G14" s="10">
        <f t="shared" si="0"/>
        <v>1680.4432199999999</v>
      </c>
      <c r="H14" s="10">
        <f t="shared" si="1"/>
        <v>8265.54772</v>
      </c>
      <c r="I14" s="10">
        <f t="shared" si="2"/>
        <v>2179.56579</v>
      </c>
      <c r="J14" s="10">
        <f t="shared" si="3"/>
        <v>129.70184080364228</v>
      </c>
    </row>
    <row r="15" spans="1:10" ht="15">
      <c r="A15" s="8" t="s">
        <v>70</v>
      </c>
      <c r="B15" s="8" t="s">
        <v>11</v>
      </c>
      <c r="C15" s="16">
        <v>4497154</v>
      </c>
      <c r="D15" s="16">
        <v>0</v>
      </c>
      <c r="E15" s="16">
        <v>170630</v>
      </c>
      <c r="F15" s="16">
        <v>0</v>
      </c>
      <c r="G15" s="10">
        <f t="shared" si="0"/>
        <v>0</v>
      </c>
      <c r="H15" s="10">
        <f t="shared" si="1"/>
        <v>170.63</v>
      </c>
      <c r="I15" s="10">
        <f t="shared" si="2"/>
        <v>0</v>
      </c>
      <c r="J15" s="10" t="e">
        <f t="shared" si="3"/>
        <v>#DIV/0!</v>
      </c>
    </row>
    <row r="16" spans="1:10" ht="15">
      <c r="A16" s="8" t="s">
        <v>43</v>
      </c>
      <c r="B16" s="8" t="s">
        <v>60</v>
      </c>
      <c r="C16" s="16">
        <v>6824919.77</v>
      </c>
      <c r="D16" s="16">
        <v>0</v>
      </c>
      <c r="E16" s="16">
        <v>2194813</v>
      </c>
      <c r="F16" s="16">
        <v>0</v>
      </c>
      <c r="G16" s="10">
        <f t="shared" si="0"/>
        <v>0</v>
      </c>
      <c r="H16" s="10">
        <f t="shared" si="1"/>
        <v>2194.813</v>
      </c>
      <c r="I16" s="10">
        <f t="shared" si="2"/>
        <v>0</v>
      </c>
      <c r="J16" s="10">
        <v>0</v>
      </c>
    </row>
    <row r="17" spans="1:10" ht="15">
      <c r="A17" s="8" t="s">
        <v>32</v>
      </c>
      <c r="B17" s="8" t="s">
        <v>3</v>
      </c>
      <c r="C17" s="16">
        <v>1484768.16</v>
      </c>
      <c r="D17" s="16">
        <v>268648.8</v>
      </c>
      <c r="E17" s="16">
        <v>2642053.34</v>
      </c>
      <c r="F17" s="16">
        <v>328925.5</v>
      </c>
      <c r="G17" s="10">
        <f t="shared" si="0"/>
        <v>268.6488</v>
      </c>
      <c r="H17" s="10">
        <f t="shared" si="1"/>
        <v>2642.05334</v>
      </c>
      <c r="I17" s="10">
        <f t="shared" si="2"/>
        <v>328.9255</v>
      </c>
      <c r="J17" s="10">
        <f t="shared" si="3"/>
        <v>122.43698836547941</v>
      </c>
    </row>
    <row r="18" spans="1:10" s="7" customFormat="1" ht="14.25">
      <c r="A18" s="4" t="s">
        <v>58</v>
      </c>
      <c r="B18" s="4" t="s">
        <v>86</v>
      </c>
      <c r="C18" s="5">
        <f>C19</f>
        <v>1277200</v>
      </c>
      <c r="D18" s="5">
        <f>D19</f>
        <v>326847.35</v>
      </c>
      <c r="E18" s="5">
        <f>E19</f>
        <v>1581900</v>
      </c>
      <c r="F18" s="5">
        <f>F19</f>
        <v>394546.8</v>
      </c>
      <c r="G18" s="6">
        <f t="shared" si="0"/>
        <v>326.84734999999995</v>
      </c>
      <c r="H18" s="6">
        <f t="shared" si="1"/>
        <v>1581.9</v>
      </c>
      <c r="I18" s="6">
        <f t="shared" si="2"/>
        <v>394.54679999999996</v>
      </c>
      <c r="J18" s="6">
        <f t="shared" si="3"/>
        <v>120.7128648893742</v>
      </c>
    </row>
    <row r="19" spans="1:10" ht="15">
      <c r="A19" s="8" t="s">
        <v>19</v>
      </c>
      <c r="B19" s="8" t="s">
        <v>96</v>
      </c>
      <c r="C19" s="16">
        <v>1277200</v>
      </c>
      <c r="D19" s="16">
        <v>326847.35</v>
      </c>
      <c r="E19" s="16">
        <v>1581900</v>
      </c>
      <c r="F19" s="16">
        <v>394546.8</v>
      </c>
      <c r="G19" s="10">
        <f t="shared" si="0"/>
        <v>326.84734999999995</v>
      </c>
      <c r="H19" s="10">
        <f t="shared" si="1"/>
        <v>1581.9</v>
      </c>
      <c r="I19" s="10">
        <f t="shared" si="2"/>
        <v>394.54679999999996</v>
      </c>
      <c r="J19" s="10">
        <f t="shared" si="3"/>
        <v>120.7128648893742</v>
      </c>
    </row>
    <row r="20" spans="1:10" s="7" customFormat="1" ht="25.5">
      <c r="A20" s="4" t="s">
        <v>76</v>
      </c>
      <c r="B20" s="4" t="s">
        <v>49</v>
      </c>
      <c r="C20" s="5">
        <f>SUM(C21:C23)</f>
        <v>4990385</v>
      </c>
      <c r="D20" s="5">
        <f>SUM(D21:D23)</f>
        <v>1424594.53</v>
      </c>
      <c r="E20" s="5">
        <f>SUM(E21:E23)</f>
        <v>7310907.2</v>
      </c>
      <c r="F20" s="5">
        <f>SUM(F21:F23)</f>
        <v>1606600.02</v>
      </c>
      <c r="G20" s="6">
        <f t="shared" si="0"/>
        <v>1424.59453</v>
      </c>
      <c r="H20" s="6">
        <f t="shared" si="1"/>
        <v>7310.907200000001</v>
      </c>
      <c r="I20" s="6">
        <f t="shared" si="2"/>
        <v>1606.60002</v>
      </c>
      <c r="J20" s="6">
        <f t="shared" si="3"/>
        <v>112.77595036111785</v>
      </c>
    </row>
    <row r="21" spans="1:10" ht="25.5">
      <c r="A21" s="8" t="s">
        <v>45</v>
      </c>
      <c r="B21" s="8" t="s">
        <v>34</v>
      </c>
      <c r="C21" s="16">
        <v>4383710</v>
      </c>
      <c r="D21" s="16">
        <v>1290964.53</v>
      </c>
      <c r="E21" s="16">
        <v>6549596.2</v>
      </c>
      <c r="F21" s="16">
        <v>1519600.02</v>
      </c>
      <c r="G21" s="10">
        <f t="shared" si="0"/>
        <v>1290.96453</v>
      </c>
      <c r="H21" s="10">
        <f t="shared" si="1"/>
        <v>6549.5962</v>
      </c>
      <c r="I21" s="10">
        <f t="shared" si="2"/>
        <v>1519.60002</v>
      </c>
      <c r="J21" s="10">
        <f>I21/G21*100</f>
        <v>117.71043934104061</v>
      </c>
    </row>
    <row r="22" spans="1:10" ht="15">
      <c r="A22" s="8" t="s">
        <v>5</v>
      </c>
      <c r="B22" s="8" t="s">
        <v>25</v>
      </c>
      <c r="C22" s="16">
        <v>383125</v>
      </c>
      <c r="D22" s="16">
        <v>133630</v>
      </c>
      <c r="E22" s="16">
        <v>393283</v>
      </c>
      <c r="F22" s="16">
        <v>87000</v>
      </c>
      <c r="G22" s="10">
        <f t="shared" si="0"/>
        <v>133.63</v>
      </c>
      <c r="H22" s="10">
        <f t="shared" si="1"/>
        <v>393.283</v>
      </c>
      <c r="I22" s="10">
        <f t="shared" si="2"/>
        <v>87</v>
      </c>
      <c r="J22" s="10">
        <f t="shared" si="3"/>
        <v>65.10514106113897</v>
      </c>
    </row>
    <row r="23" spans="1:10" ht="25.5">
      <c r="A23" s="8" t="s">
        <v>20</v>
      </c>
      <c r="B23" s="8" t="s">
        <v>53</v>
      </c>
      <c r="C23" s="16">
        <v>223550</v>
      </c>
      <c r="D23" s="16">
        <v>0</v>
      </c>
      <c r="E23" s="16">
        <v>368028</v>
      </c>
      <c r="F23" s="16">
        <v>0</v>
      </c>
      <c r="G23" s="10">
        <f t="shared" si="0"/>
        <v>0</v>
      </c>
      <c r="H23" s="10">
        <f t="shared" si="1"/>
        <v>368.028</v>
      </c>
      <c r="I23" s="10">
        <f t="shared" si="2"/>
        <v>0</v>
      </c>
      <c r="J23" s="10">
        <v>0</v>
      </c>
    </row>
    <row r="24" spans="1:10" s="7" customFormat="1" ht="14.25">
      <c r="A24" s="4" t="s">
        <v>37</v>
      </c>
      <c r="B24" s="4" t="s">
        <v>62</v>
      </c>
      <c r="C24" s="5">
        <f>SUM(C25:C29)</f>
        <v>49302246.239999995</v>
      </c>
      <c r="D24" s="5">
        <f>SUM(D25:D29)</f>
        <v>5818170.23</v>
      </c>
      <c r="E24" s="5">
        <f>SUM(E25:E29)</f>
        <v>61844593.09</v>
      </c>
      <c r="F24" s="5">
        <f>SUM(F25:F29)</f>
        <v>6746432.699999999</v>
      </c>
      <c r="G24" s="6">
        <f t="shared" si="0"/>
        <v>5818.170230000001</v>
      </c>
      <c r="H24" s="6">
        <f t="shared" si="1"/>
        <v>61844.59309</v>
      </c>
      <c r="I24" s="6">
        <f t="shared" si="2"/>
        <v>6746.432699999999</v>
      </c>
      <c r="J24" s="6">
        <f t="shared" si="3"/>
        <v>115.95454298008738</v>
      </c>
    </row>
    <row r="25" spans="1:10" ht="15">
      <c r="A25" s="8" t="s">
        <v>95</v>
      </c>
      <c r="B25" s="8" t="s">
        <v>65</v>
      </c>
      <c r="C25" s="16">
        <v>1294200</v>
      </c>
      <c r="D25" s="16">
        <v>0</v>
      </c>
      <c r="E25" s="16">
        <v>1262188.91</v>
      </c>
      <c r="F25" s="16">
        <v>0</v>
      </c>
      <c r="G25" s="10">
        <f t="shared" si="0"/>
        <v>0</v>
      </c>
      <c r="H25" s="10">
        <f t="shared" si="1"/>
        <v>1262.1889099999999</v>
      </c>
      <c r="I25" s="10">
        <f t="shared" si="2"/>
        <v>0</v>
      </c>
      <c r="J25" s="10">
        <v>0</v>
      </c>
    </row>
    <row r="26" spans="1:10" ht="15">
      <c r="A26" s="8" t="s">
        <v>82</v>
      </c>
      <c r="B26" s="8" t="s">
        <v>87</v>
      </c>
      <c r="C26" s="9"/>
      <c r="D26" s="9"/>
      <c r="E26" s="9"/>
      <c r="F26" s="9"/>
      <c r="G26" s="10">
        <f t="shared" si="0"/>
        <v>0</v>
      </c>
      <c r="H26" s="10">
        <f t="shared" si="1"/>
        <v>0</v>
      </c>
      <c r="I26" s="10">
        <f t="shared" si="2"/>
        <v>0</v>
      </c>
      <c r="J26" s="10">
        <v>0</v>
      </c>
    </row>
    <row r="27" spans="1:10" ht="15">
      <c r="A27" s="8" t="s">
        <v>109</v>
      </c>
      <c r="B27" s="8" t="s">
        <v>108</v>
      </c>
      <c r="C27" s="16">
        <v>8100000</v>
      </c>
      <c r="D27" s="16">
        <v>0</v>
      </c>
      <c r="E27" s="16">
        <v>9077500.05</v>
      </c>
      <c r="F27" s="16">
        <v>0</v>
      </c>
      <c r="G27" s="10">
        <f>D27/$C$6</f>
        <v>0</v>
      </c>
      <c r="H27" s="10">
        <f>E27/$C$6</f>
        <v>9077.50005</v>
      </c>
      <c r="I27" s="10">
        <f>F27/$C$6</f>
        <v>0</v>
      </c>
      <c r="J27" s="10">
        <v>0</v>
      </c>
    </row>
    <row r="28" spans="1:10" ht="15">
      <c r="A28" s="8" t="s">
        <v>72</v>
      </c>
      <c r="B28" s="8" t="s">
        <v>99</v>
      </c>
      <c r="C28" s="16">
        <v>19877715.24</v>
      </c>
      <c r="D28" s="16">
        <v>2002807.46</v>
      </c>
      <c r="E28" s="16">
        <v>26769137.24</v>
      </c>
      <c r="F28" s="16">
        <v>2018156.98</v>
      </c>
      <c r="G28" s="10">
        <f t="shared" si="0"/>
        <v>2002.80746</v>
      </c>
      <c r="H28" s="10">
        <f t="shared" si="1"/>
        <v>26769.13724</v>
      </c>
      <c r="I28" s="10">
        <f t="shared" si="2"/>
        <v>2018.15698</v>
      </c>
      <c r="J28" s="10">
        <f t="shared" si="3"/>
        <v>100.7664001810738</v>
      </c>
    </row>
    <row r="29" spans="1:10" ht="15">
      <c r="A29" s="8" t="s">
        <v>90</v>
      </c>
      <c r="B29" s="8" t="s">
        <v>29</v>
      </c>
      <c r="C29" s="16">
        <v>20030331</v>
      </c>
      <c r="D29" s="16">
        <v>3815362.77</v>
      </c>
      <c r="E29" s="16">
        <v>24735766.89</v>
      </c>
      <c r="F29" s="16">
        <v>4728275.72</v>
      </c>
      <c r="G29" s="10">
        <f t="shared" si="0"/>
        <v>3815.36277</v>
      </c>
      <c r="H29" s="10">
        <f t="shared" si="1"/>
        <v>24735.76689</v>
      </c>
      <c r="I29" s="10">
        <f t="shared" si="2"/>
        <v>4728.27572</v>
      </c>
      <c r="J29" s="10">
        <f t="shared" si="3"/>
        <v>123.92729092966432</v>
      </c>
    </row>
    <row r="30" spans="1:10" s="7" customFormat="1" ht="14.25">
      <c r="A30" s="4" t="s">
        <v>6</v>
      </c>
      <c r="B30" s="4" t="s">
        <v>33</v>
      </c>
      <c r="C30" s="5">
        <f>SUM(C31:C34)</f>
        <v>47698257.82</v>
      </c>
      <c r="D30" s="5">
        <f>SUM(D31:D34)</f>
        <v>9054751.06</v>
      </c>
      <c r="E30" s="5">
        <f>SUM(E31:E34)</f>
        <v>32361800.19</v>
      </c>
      <c r="F30" s="5">
        <f>SUM(F31:F34)</f>
        <v>3993411.58</v>
      </c>
      <c r="G30" s="6">
        <f t="shared" si="0"/>
        <v>9054.75106</v>
      </c>
      <c r="H30" s="6">
        <f t="shared" si="1"/>
        <v>32361.80019</v>
      </c>
      <c r="I30" s="6">
        <f t="shared" si="2"/>
        <v>3993.41158</v>
      </c>
      <c r="J30" s="6">
        <f t="shared" si="3"/>
        <v>44.10294168816166</v>
      </c>
    </row>
    <row r="31" spans="1:10" ht="15">
      <c r="A31" s="8" t="s">
        <v>74</v>
      </c>
      <c r="B31" s="8" t="s">
        <v>48</v>
      </c>
      <c r="C31" s="16">
        <v>5490800</v>
      </c>
      <c r="D31" s="16">
        <v>2468900</v>
      </c>
      <c r="E31" s="16">
        <v>70000</v>
      </c>
      <c r="F31" s="16">
        <v>0</v>
      </c>
      <c r="G31" s="10">
        <f t="shared" si="0"/>
        <v>2468.9</v>
      </c>
      <c r="H31" s="10">
        <f t="shared" si="1"/>
        <v>70</v>
      </c>
      <c r="I31" s="10">
        <f t="shared" si="2"/>
        <v>0</v>
      </c>
      <c r="J31" s="10">
        <f>I31/G31*100</f>
        <v>0</v>
      </c>
    </row>
    <row r="32" spans="1:10" ht="15">
      <c r="A32" s="8" t="s">
        <v>92</v>
      </c>
      <c r="B32" s="8" t="s">
        <v>67</v>
      </c>
      <c r="C32" s="16">
        <v>25395116.24</v>
      </c>
      <c r="D32" s="16">
        <v>3502748.58</v>
      </c>
      <c r="E32" s="16">
        <v>22591140.05</v>
      </c>
      <c r="F32" s="16">
        <v>3583924.41</v>
      </c>
      <c r="G32" s="10">
        <f t="shared" si="0"/>
        <v>3502.74858</v>
      </c>
      <c r="H32" s="10">
        <f t="shared" si="1"/>
        <v>22591.14005</v>
      </c>
      <c r="I32" s="10">
        <f t="shared" si="2"/>
        <v>3583.92441</v>
      </c>
      <c r="J32" s="10">
        <f>I32/G32*100</f>
        <v>102.31748948421529</v>
      </c>
    </row>
    <row r="33" spans="1:10" ht="15">
      <c r="A33" s="8" t="s">
        <v>27</v>
      </c>
      <c r="B33" s="8" t="s">
        <v>38</v>
      </c>
      <c r="C33" s="16">
        <v>10715310.58</v>
      </c>
      <c r="D33" s="16">
        <v>3023890.64</v>
      </c>
      <c r="E33" s="16">
        <v>8294091.14</v>
      </c>
      <c r="F33" s="16">
        <v>294968.33</v>
      </c>
      <c r="G33" s="10">
        <f t="shared" si="0"/>
        <v>3023.89064</v>
      </c>
      <c r="H33" s="10">
        <f t="shared" si="1"/>
        <v>8294.09114</v>
      </c>
      <c r="I33" s="10">
        <f t="shared" si="2"/>
        <v>294.96833000000004</v>
      </c>
      <c r="J33" s="10">
        <f t="shared" si="3"/>
        <v>9.754596482364853</v>
      </c>
    </row>
    <row r="34" spans="1:10" ht="25.5">
      <c r="A34" s="8" t="s">
        <v>75</v>
      </c>
      <c r="B34" s="8" t="s">
        <v>80</v>
      </c>
      <c r="C34" s="16">
        <v>6097031</v>
      </c>
      <c r="D34" s="16">
        <v>59211.84</v>
      </c>
      <c r="E34" s="16">
        <v>1406569</v>
      </c>
      <c r="F34" s="16">
        <v>114518.84</v>
      </c>
      <c r="G34" s="10">
        <f t="shared" si="0"/>
        <v>59.211839999999995</v>
      </c>
      <c r="H34" s="10">
        <f t="shared" si="1"/>
        <v>1406.569</v>
      </c>
      <c r="I34" s="10">
        <f t="shared" si="2"/>
        <v>114.51884</v>
      </c>
      <c r="J34" s="10">
        <f t="shared" si="3"/>
        <v>193.40530542540142</v>
      </c>
    </row>
    <row r="35" spans="1:10" s="7" customFormat="1" ht="14.25">
      <c r="A35" s="4" t="s">
        <v>69</v>
      </c>
      <c r="B35" s="4" t="s">
        <v>9</v>
      </c>
      <c r="C35" s="5">
        <f>SUM(C36:C40)</f>
        <v>585627013.5</v>
      </c>
      <c r="D35" s="5">
        <f>SUM(D36:D40)</f>
        <v>116720964.89</v>
      </c>
      <c r="E35" s="5">
        <f>SUM(E36:E40)</f>
        <v>751600802.37</v>
      </c>
      <c r="F35" s="5">
        <f>SUM(F36:F40)</f>
        <v>132315614.94000001</v>
      </c>
      <c r="G35" s="6">
        <f t="shared" si="0"/>
        <v>116720.96489</v>
      </c>
      <c r="H35" s="6">
        <f t="shared" si="1"/>
        <v>751600.80237</v>
      </c>
      <c r="I35" s="6">
        <f t="shared" si="2"/>
        <v>132315.61494</v>
      </c>
      <c r="J35" s="6">
        <f t="shared" si="3"/>
        <v>113.36062468700176</v>
      </c>
    </row>
    <row r="36" spans="1:10" ht="15">
      <c r="A36" s="8" t="s">
        <v>77</v>
      </c>
      <c r="B36" s="8" t="s">
        <v>31</v>
      </c>
      <c r="C36" s="16">
        <v>143124546</v>
      </c>
      <c r="D36" s="16">
        <v>21115192</v>
      </c>
      <c r="E36" s="16">
        <v>161032004.36</v>
      </c>
      <c r="F36" s="16">
        <v>27723969.35</v>
      </c>
      <c r="G36" s="10">
        <f t="shared" si="0"/>
        <v>21115.192</v>
      </c>
      <c r="H36" s="10">
        <f t="shared" si="1"/>
        <v>161032.00436000002</v>
      </c>
      <c r="I36" s="10">
        <f t="shared" si="2"/>
        <v>27723.969350000003</v>
      </c>
      <c r="J36" s="10">
        <f t="shared" si="3"/>
        <v>131.29868461532342</v>
      </c>
    </row>
    <row r="37" spans="1:10" ht="15">
      <c r="A37" s="8" t="s">
        <v>41</v>
      </c>
      <c r="B37" s="8" t="s">
        <v>47</v>
      </c>
      <c r="C37" s="16">
        <v>383996923.5</v>
      </c>
      <c r="D37" s="16">
        <v>81393179.22</v>
      </c>
      <c r="E37" s="16">
        <v>509639049.69</v>
      </c>
      <c r="F37" s="16">
        <v>86557629.51</v>
      </c>
      <c r="G37" s="10">
        <f t="shared" si="0"/>
        <v>81393.17922</v>
      </c>
      <c r="H37" s="10">
        <f t="shared" si="1"/>
        <v>509639.04969</v>
      </c>
      <c r="I37" s="10">
        <f t="shared" si="2"/>
        <v>86557.62951</v>
      </c>
      <c r="J37" s="10">
        <f t="shared" si="3"/>
        <v>106.34506520016973</v>
      </c>
    </row>
    <row r="38" spans="1:10" ht="15">
      <c r="A38" s="8" t="s">
        <v>18</v>
      </c>
      <c r="B38" s="8" t="s">
        <v>21</v>
      </c>
      <c r="C38" s="16">
        <v>38475070</v>
      </c>
      <c r="D38" s="16">
        <v>10108104.74</v>
      </c>
      <c r="E38" s="16">
        <v>51438027.35</v>
      </c>
      <c r="F38" s="16">
        <v>12292166.28</v>
      </c>
      <c r="G38" s="10">
        <f t="shared" si="0"/>
        <v>10108.10474</v>
      </c>
      <c r="H38" s="10">
        <f t="shared" si="1"/>
        <v>51438.027350000004</v>
      </c>
      <c r="I38" s="10">
        <f t="shared" si="2"/>
        <v>12292.16628</v>
      </c>
      <c r="J38" s="10">
        <f t="shared" si="3"/>
        <v>121.60703313012957</v>
      </c>
    </row>
    <row r="39" spans="1:10" ht="15">
      <c r="A39" s="8" t="s">
        <v>42</v>
      </c>
      <c r="B39" s="8" t="s">
        <v>50</v>
      </c>
      <c r="C39" s="16">
        <v>2129210</v>
      </c>
      <c r="D39" s="16">
        <v>43656.04</v>
      </c>
      <c r="E39" s="16">
        <v>460810</v>
      </c>
      <c r="F39" s="16">
        <v>27310</v>
      </c>
      <c r="G39" s="10">
        <f t="shared" si="0"/>
        <v>43.656040000000004</v>
      </c>
      <c r="H39" s="10">
        <f t="shared" si="1"/>
        <v>460.81</v>
      </c>
      <c r="I39" s="10">
        <f t="shared" si="2"/>
        <v>27.31</v>
      </c>
      <c r="J39" s="10">
        <f t="shared" si="3"/>
        <v>62.55720857869838</v>
      </c>
    </row>
    <row r="40" spans="1:10" ht="15">
      <c r="A40" s="8" t="s">
        <v>15</v>
      </c>
      <c r="B40" s="8" t="s">
        <v>91</v>
      </c>
      <c r="C40" s="16">
        <v>17901264</v>
      </c>
      <c r="D40" s="16">
        <v>4060832.89</v>
      </c>
      <c r="E40" s="16">
        <v>29030910.97</v>
      </c>
      <c r="F40" s="16">
        <v>5714539.8</v>
      </c>
      <c r="G40" s="10">
        <f t="shared" si="0"/>
        <v>4060.83289</v>
      </c>
      <c r="H40" s="10">
        <f t="shared" si="1"/>
        <v>29030.910969999997</v>
      </c>
      <c r="I40" s="10">
        <f t="shared" si="2"/>
        <v>5714.5398</v>
      </c>
      <c r="J40" s="10">
        <f t="shared" si="3"/>
        <v>140.7233430873832</v>
      </c>
    </row>
    <row r="41" spans="1:10" s="7" customFormat="1" ht="14.25">
      <c r="A41" s="4" t="s">
        <v>88</v>
      </c>
      <c r="B41" s="4" t="s">
        <v>26</v>
      </c>
      <c r="C41" s="5">
        <f>SUM(C42:C43)</f>
        <v>81506616.33</v>
      </c>
      <c r="D41" s="5">
        <f>SUM(D42:D43)</f>
        <v>23369367.020000003</v>
      </c>
      <c r="E41" s="5">
        <f>SUM(E42:E43)</f>
        <v>103745127.17</v>
      </c>
      <c r="F41" s="5">
        <f>SUM(F42:F43)</f>
        <v>19615949.259999998</v>
      </c>
      <c r="G41" s="6">
        <f t="shared" si="0"/>
        <v>23369.36702</v>
      </c>
      <c r="H41" s="6">
        <f t="shared" si="1"/>
        <v>103745.12717</v>
      </c>
      <c r="I41" s="6">
        <f t="shared" si="2"/>
        <v>19615.949259999998</v>
      </c>
      <c r="J41" s="6">
        <f t="shared" si="3"/>
        <v>83.93872732287636</v>
      </c>
    </row>
    <row r="42" spans="1:10" ht="15">
      <c r="A42" s="8" t="s">
        <v>30</v>
      </c>
      <c r="B42" s="8" t="s">
        <v>94</v>
      </c>
      <c r="C42" s="16">
        <v>72085656.33</v>
      </c>
      <c r="D42" s="16">
        <v>20568126.69</v>
      </c>
      <c r="E42" s="16">
        <v>89739162.17</v>
      </c>
      <c r="F42" s="16">
        <v>16575971.18</v>
      </c>
      <c r="G42" s="10">
        <f t="shared" si="0"/>
        <v>20568.12669</v>
      </c>
      <c r="H42" s="10">
        <f t="shared" si="1"/>
        <v>89739.16217</v>
      </c>
      <c r="I42" s="10">
        <f t="shared" si="2"/>
        <v>16575.97118</v>
      </c>
      <c r="J42" s="10">
        <f t="shared" si="3"/>
        <v>80.59057312234009</v>
      </c>
    </row>
    <row r="43" spans="1:10" ht="15">
      <c r="A43" s="8" t="s">
        <v>93</v>
      </c>
      <c r="B43" s="8" t="s">
        <v>55</v>
      </c>
      <c r="C43" s="16">
        <v>9420960</v>
      </c>
      <c r="D43" s="16">
        <v>2801240.33</v>
      </c>
      <c r="E43" s="16">
        <v>14005965</v>
      </c>
      <c r="F43" s="16">
        <v>3039978.08</v>
      </c>
      <c r="G43" s="10">
        <f t="shared" si="0"/>
        <v>2801.24033</v>
      </c>
      <c r="H43" s="10">
        <f t="shared" si="1"/>
        <v>14005.965</v>
      </c>
      <c r="I43" s="10">
        <f t="shared" si="2"/>
        <v>3039.97808</v>
      </c>
      <c r="J43" s="10">
        <f t="shared" si="3"/>
        <v>108.52257292754312</v>
      </c>
    </row>
    <row r="44" spans="1:10" s="7" customFormat="1" ht="14.25">
      <c r="A44" s="4" t="s">
        <v>4</v>
      </c>
      <c r="B44" s="4" t="s">
        <v>40</v>
      </c>
      <c r="C44" s="5">
        <f>SUM(C45:C48)</f>
        <v>4798698.79</v>
      </c>
      <c r="D44" s="5">
        <f>SUM(D45:D48)</f>
        <v>929613.25</v>
      </c>
      <c r="E44" s="5">
        <f>SUM(E45:E48)</f>
        <v>7758954.31</v>
      </c>
      <c r="F44" s="5">
        <f>SUM(F45:F48)</f>
        <v>1913759.58</v>
      </c>
      <c r="G44" s="6">
        <f t="shared" si="0"/>
        <v>929.61325</v>
      </c>
      <c r="H44" s="6">
        <f t="shared" si="1"/>
        <v>7758.954309999999</v>
      </c>
      <c r="I44" s="6">
        <f t="shared" si="2"/>
        <v>1913.7595800000001</v>
      </c>
      <c r="J44" s="6">
        <f t="shared" si="3"/>
        <v>205.8662115670146</v>
      </c>
    </row>
    <row r="45" spans="1:10" ht="15">
      <c r="A45" s="8" t="s">
        <v>85</v>
      </c>
      <c r="B45" s="8" t="s">
        <v>14</v>
      </c>
      <c r="C45" s="16">
        <v>1335960</v>
      </c>
      <c r="D45" s="16">
        <v>295124.85</v>
      </c>
      <c r="E45" s="16">
        <v>1180500</v>
      </c>
      <c r="F45" s="16">
        <v>281893.35</v>
      </c>
      <c r="G45" s="10">
        <f t="shared" si="0"/>
        <v>295.12485</v>
      </c>
      <c r="H45" s="10">
        <f t="shared" si="1"/>
        <v>1180.5</v>
      </c>
      <c r="I45" s="10">
        <f t="shared" si="2"/>
        <v>281.89335</v>
      </c>
      <c r="J45" s="10">
        <f t="shared" si="3"/>
        <v>95.5166432104921</v>
      </c>
    </row>
    <row r="46" spans="1:10" ht="15">
      <c r="A46" s="8" t="s">
        <v>16</v>
      </c>
      <c r="B46" s="8" t="s">
        <v>54</v>
      </c>
      <c r="C46" s="16">
        <v>329749.52</v>
      </c>
      <c r="D46" s="16">
        <v>329749.41</v>
      </c>
      <c r="E46" s="16">
        <v>1192879.59</v>
      </c>
      <c r="F46" s="16">
        <v>1145000</v>
      </c>
      <c r="G46" s="10">
        <f t="shared" si="0"/>
        <v>329.74940999999995</v>
      </c>
      <c r="H46" s="10">
        <f t="shared" si="1"/>
        <v>1192.87959</v>
      </c>
      <c r="I46" s="10">
        <f t="shared" si="2"/>
        <v>1145</v>
      </c>
      <c r="J46" s="10">
        <f t="shared" si="3"/>
        <v>347.23337336676366</v>
      </c>
    </row>
    <row r="47" spans="1:10" ht="15">
      <c r="A47" s="8" t="s">
        <v>98</v>
      </c>
      <c r="B47" s="8" t="s">
        <v>73</v>
      </c>
      <c r="C47" s="16">
        <v>3037989.27</v>
      </c>
      <c r="D47" s="16">
        <v>300738.99</v>
      </c>
      <c r="E47" s="16">
        <v>5181074.72</v>
      </c>
      <c r="F47" s="16">
        <v>472666.23</v>
      </c>
      <c r="G47" s="10">
        <f t="shared" si="0"/>
        <v>300.73899</v>
      </c>
      <c r="H47" s="10">
        <f t="shared" si="1"/>
        <v>5181.07472</v>
      </c>
      <c r="I47" s="10">
        <f t="shared" si="2"/>
        <v>472.66623</v>
      </c>
      <c r="J47" s="10">
        <f t="shared" si="3"/>
        <v>157.16825743146904</v>
      </c>
    </row>
    <row r="48" spans="1:10" ht="15">
      <c r="A48" s="8" t="s">
        <v>17</v>
      </c>
      <c r="B48" s="8" t="s">
        <v>63</v>
      </c>
      <c r="C48" s="16">
        <v>95000</v>
      </c>
      <c r="D48" s="16">
        <v>4000</v>
      </c>
      <c r="E48" s="16">
        <v>204500</v>
      </c>
      <c r="F48" s="16">
        <v>14200</v>
      </c>
      <c r="G48" s="10">
        <f t="shared" si="0"/>
        <v>4</v>
      </c>
      <c r="H48" s="10">
        <f t="shared" si="1"/>
        <v>204.5</v>
      </c>
      <c r="I48" s="10">
        <f t="shared" si="2"/>
        <v>14.2</v>
      </c>
      <c r="J48" s="10">
        <v>0</v>
      </c>
    </row>
    <row r="49" spans="1:10" s="7" customFormat="1" ht="14.25">
      <c r="A49" s="4" t="s">
        <v>84</v>
      </c>
      <c r="B49" s="4" t="s">
        <v>8</v>
      </c>
      <c r="C49" s="5">
        <f>SUM(C50:C51)</f>
        <v>17992673.2</v>
      </c>
      <c r="D49" s="5">
        <f>SUM(D50:D51)</f>
        <v>9363275.780000001</v>
      </c>
      <c r="E49" s="5">
        <f>SUM(E50:E51)</f>
        <v>31358498.04</v>
      </c>
      <c r="F49" s="5">
        <f>SUM(F50:F51)</f>
        <v>9121347.77</v>
      </c>
      <c r="G49" s="6">
        <f t="shared" si="0"/>
        <v>9363.275780000002</v>
      </c>
      <c r="H49" s="6">
        <f t="shared" si="1"/>
        <v>31358.49804</v>
      </c>
      <c r="I49" s="6">
        <f t="shared" si="2"/>
        <v>9121.34777</v>
      </c>
      <c r="J49" s="6">
        <f t="shared" si="3"/>
        <v>97.41620330657396</v>
      </c>
    </row>
    <row r="50" spans="1:10" ht="15">
      <c r="A50" s="8" t="s">
        <v>59</v>
      </c>
      <c r="B50" s="8" t="s">
        <v>28</v>
      </c>
      <c r="C50" s="16">
        <v>2618980</v>
      </c>
      <c r="D50" s="16">
        <v>1582408</v>
      </c>
      <c r="E50" s="16">
        <v>1337200</v>
      </c>
      <c r="F50" s="16">
        <v>213133</v>
      </c>
      <c r="G50" s="10">
        <f t="shared" si="0"/>
        <v>1582.408</v>
      </c>
      <c r="H50" s="10">
        <f t="shared" si="1"/>
        <v>1337.2</v>
      </c>
      <c r="I50" s="10">
        <f t="shared" si="2"/>
        <v>213.133</v>
      </c>
      <c r="J50" s="10">
        <f t="shared" si="3"/>
        <v>13.468903089468709</v>
      </c>
    </row>
    <row r="51" spans="1:10" ht="15">
      <c r="A51" s="8" t="s">
        <v>64</v>
      </c>
      <c r="B51" s="8" t="s">
        <v>57</v>
      </c>
      <c r="C51" s="16">
        <v>15373693.2</v>
      </c>
      <c r="D51" s="16">
        <v>7780867.78</v>
      </c>
      <c r="E51" s="16">
        <v>30021298.04</v>
      </c>
      <c r="F51" s="16">
        <v>8908214.77</v>
      </c>
      <c r="G51" s="10">
        <f t="shared" si="0"/>
        <v>7780.8677800000005</v>
      </c>
      <c r="H51" s="10">
        <f t="shared" si="1"/>
        <v>30021.298039999998</v>
      </c>
      <c r="I51" s="10">
        <f t="shared" si="2"/>
        <v>8908.214769999999</v>
      </c>
      <c r="J51" s="10">
        <f t="shared" si="3"/>
        <v>114.48870514028961</v>
      </c>
    </row>
    <row r="52" spans="1:10" s="7" customFormat="1" ht="14.25">
      <c r="A52" s="4" t="s">
        <v>51</v>
      </c>
      <c r="B52" s="4" t="s">
        <v>24</v>
      </c>
      <c r="C52" s="5">
        <f>C53</f>
        <v>2212940</v>
      </c>
      <c r="D52" s="5">
        <f>D53</f>
        <v>659518.5</v>
      </c>
      <c r="E52" s="5">
        <f>E53</f>
        <v>3552372.55</v>
      </c>
      <c r="F52" s="5">
        <f>F53</f>
        <v>794168.08</v>
      </c>
      <c r="G52" s="6">
        <f t="shared" si="0"/>
        <v>659.5185</v>
      </c>
      <c r="H52" s="6">
        <f t="shared" si="1"/>
        <v>3552.3725499999996</v>
      </c>
      <c r="I52" s="6">
        <f t="shared" si="2"/>
        <v>794.1680799999999</v>
      </c>
      <c r="J52" s="6">
        <f t="shared" si="3"/>
        <v>120.41634616769656</v>
      </c>
    </row>
    <row r="53" spans="1:10" ht="15">
      <c r="A53" s="8" t="s">
        <v>66</v>
      </c>
      <c r="B53" s="8" t="s">
        <v>13</v>
      </c>
      <c r="C53" s="16">
        <v>2212940</v>
      </c>
      <c r="D53" s="16">
        <v>659518.5</v>
      </c>
      <c r="E53" s="16">
        <v>3552372.55</v>
      </c>
      <c r="F53" s="16">
        <v>794168.08</v>
      </c>
      <c r="G53" s="10">
        <f t="shared" si="0"/>
        <v>659.5185</v>
      </c>
      <c r="H53" s="10">
        <f t="shared" si="1"/>
        <v>3552.3725499999996</v>
      </c>
      <c r="I53" s="10">
        <f t="shared" si="2"/>
        <v>794.1680799999999</v>
      </c>
      <c r="J53" s="10">
        <f t="shared" si="3"/>
        <v>120.41634616769656</v>
      </c>
    </row>
    <row r="54" spans="1:10" s="7" customFormat="1" ht="25.5" hidden="1">
      <c r="A54" s="4" t="s">
        <v>61</v>
      </c>
      <c r="B54" s="4" t="s">
        <v>89</v>
      </c>
      <c r="C54" s="5">
        <f>C55</f>
        <v>20000</v>
      </c>
      <c r="D54" s="5">
        <f>D55</f>
        <v>0</v>
      </c>
      <c r="E54" s="5">
        <f>E55</f>
        <v>0</v>
      </c>
      <c r="F54" s="5">
        <f>F55</f>
        <v>0</v>
      </c>
      <c r="G54" s="6">
        <f t="shared" si="0"/>
        <v>0</v>
      </c>
      <c r="H54" s="6">
        <f t="shared" si="1"/>
        <v>0</v>
      </c>
      <c r="I54" s="6">
        <f t="shared" si="2"/>
        <v>0</v>
      </c>
      <c r="J54" s="6">
        <v>0</v>
      </c>
    </row>
    <row r="55" spans="1:10" ht="25.5" hidden="1">
      <c r="A55" s="8" t="s">
        <v>56</v>
      </c>
      <c r="B55" s="8" t="s">
        <v>7</v>
      </c>
      <c r="C55" s="16">
        <v>20000</v>
      </c>
      <c r="D55" s="16">
        <v>0</v>
      </c>
      <c r="E55" s="16"/>
      <c r="F55" s="16">
        <v>0</v>
      </c>
      <c r="G55" s="10">
        <f t="shared" si="0"/>
        <v>0</v>
      </c>
      <c r="H55" s="10">
        <f t="shared" si="1"/>
        <v>0</v>
      </c>
      <c r="I55" s="10">
        <f t="shared" si="2"/>
        <v>0</v>
      </c>
      <c r="J55" s="10" t="e">
        <f t="shared" si="3"/>
        <v>#DIV/0!</v>
      </c>
    </row>
    <row r="56" spans="1:10" s="7" customFormat="1" ht="38.25" customHeight="1" hidden="1">
      <c r="A56" s="4" t="s">
        <v>78</v>
      </c>
      <c r="B56" s="4" t="s">
        <v>2</v>
      </c>
      <c r="C56" s="5">
        <v>0</v>
      </c>
      <c r="D56" s="5">
        <v>0</v>
      </c>
      <c r="E56" s="5">
        <v>0</v>
      </c>
      <c r="F56" s="5">
        <v>0</v>
      </c>
      <c r="G56" s="6">
        <f t="shared" si="0"/>
        <v>0</v>
      </c>
      <c r="H56" s="6">
        <f t="shared" si="1"/>
        <v>0</v>
      </c>
      <c r="I56" s="6">
        <f t="shared" si="2"/>
        <v>0</v>
      </c>
      <c r="J56" s="6" t="e">
        <f t="shared" si="3"/>
        <v>#DIV/0!</v>
      </c>
    </row>
    <row r="57" spans="1:10" ht="38.25" customHeight="1" hidden="1">
      <c r="A57" s="8" t="s">
        <v>100</v>
      </c>
      <c r="B57" s="8" t="s">
        <v>71</v>
      </c>
      <c r="C57" s="9">
        <v>0</v>
      </c>
      <c r="D57" s="9">
        <v>0</v>
      </c>
      <c r="E57" s="9">
        <v>0</v>
      </c>
      <c r="F57" s="9">
        <v>0</v>
      </c>
      <c r="G57" s="10">
        <f t="shared" si="0"/>
        <v>0</v>
      </c>
      <c r="H57" s="10">
        <f t="shared" si="1"/>
        <v>0</v>
      </c>
      <c r="I57" s="10">
        <f t="shared" si="2"/>
        <v>0</v>
      </c>
      <c r="J57" s="10" t="e">
        <f t="shared" si="3"/>
        <v>#DIV/0!</v>
      </c>
    </row>
    <row r="58" spans="1:10" ht="15" customHeight="1" hidden="1">
      <c r="A58" s="8" t="s">
        <v>35</v>
      </c>
      <c r="B58" s="8" t="s">
        <v>12</v>
      </c>
      <c r="C58" s="9">
        <v>0</v>
      </c>
      <c r="D58" s="9">
        <v>0</v>
      </c>
      <c r="E58" s="9">
        <v>0</v>
      </c>
      <c r="F58" s="9">
        <v>0</v>
      </c>
      <c r="G58" s="10">
        <f t="shared" si="0"/>
        <v>0</v>
      </c>
      <c r="H58" s="10">
        <f t="shared" si="1"/>
        <v>0</v>
      </c>
      <c r="I58" s="10">
        <f t="shared" si="2"/>
        <v>0</v>
      </c>
      <c r="J58" s="10" t="e">
        <f t="shared" si="3"/>
        <v>#DIV/0!</v>
      </c>
    </row>
    <row r="59" spans="1:10" s="7" customFormat="1" ht="14.25">
      <c r="A59" s="4" t="s">
        <v>106</v>
      </c>
      <c r="B59" s="4" t="s">
        <v>81</v>
      </c>
      <c r="C59" s="5">
        <f aca="true" t="shared" si="4" ref="C59:I59">C9+C18+C20+C24+C30+C35+C41+C44+C49+C52+C54</f>
        <v>859471644.0200001</v>
      </c>
      <c r="D59" s="5">
        <f t="shared" si="4"/>
        <v>179482990.17000002</v>
      </c>
      <c r="E59" s="5">
        <f t="shared" si="4"/>
        <v>1069566238.9599998</v>
      </c>
      <c r="F59" s="5">
        <f t="shared" si="4"/>
        <v>191493039.51000005</v>
      </c>
      <c r="G59" s="14">
        <f t="shared" si="4"/>
        <v>179482.99017</v>
      </c>
      <c r="H59" s="14">
        <f t="shared" si="4"/>
        <v>1069566.23896</v>
      </c>
      <c r="I59" s="14">
        <f t="shared" si="4"/>
        <v>191493.03951</v>
      </c>
      <c r="J59" s="6">
        <f>I59/G59*100</f>
        <v>106.69146938583121</v>
      </c>
    </row>
    <row r="60" spans="3:6" ht="16.5">
      <c r="C60" s="2">
        <v>859471644.02</v>
      </c>
      <c r="D60" s="2">
        <v>179482990.17</v>
      </c>
      <c r="E60" s="17">
        <v>1069566238.96</v>
      </c>
      <c r="F60" s="18">
        <v>213469284.01</v>
      </c>
    </row>
    <row r="61" ht="15">
      <c r="F61" s="17">
        <f>F59-F60</f>
        <v>-21976244.49999994</v>
      </c>
    </row>
  </sheetData>
  <sheetProtection/>
  <mergeCells count="12">
    <mergeCell ref="A1:J1"/>
    <mergeCell ref="A2:J2"/>
    <mergeCell ref="C7:D7"/>
    <mergeCell ref="G7:G8"/>
    <mergeCell ref="H7:I7"/>
    <mergeCell ref="J7:J8"/>
    <mergeCell ref="E7:F7"/>
    <mergeCell ref="A3:F3"/>
    <mergeCell ref="A4:F4"/>
    <mergeCell ref="A5:F5"/>
    <mergeCell ref="A7:A8"/>
    <mergeCell ref="B7:B8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2021-02-03T10:03:41Z</dcterms:created>
  <dcterms:modified xsi:type="dcterms:W3CDTF">2024-04-15T07:17:14Z</dcterms:modified>
  <cp:category/>
  <cp:version/>
  <cp:contentType/>
  <cp:contentStatus/>
</cp:coreProperties>
</file>